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Бюджет 1-шакл" sheetId="1" r:id="rId1"/>
    <sheet name="Внебюджет 2-шакл" sheetId="2" r:id="rId2"/>
    <sheet name="Каптитал куйилмалар 3-шакл" sheetId="3" r:id="rId3"/>
    <sheet name="4-шакл" sheetId="4" r:id="rId4"/>
  </sheets>
  <definedNames>
    <definedName name="_xlnm._FilterDatabase" localSheetId="3" hidden="1">'4-шакл'!$A$5:$K$54</definedName>
  </definedNames>
  <calcPr fullCalcOnLoad="1"/>
</workbook>
</file>

<file path=xl/sharedStrings.xml><?xml version="1.0" encoding="utf-8"?>
<sst xmlns="http://schemas.openxmlformats.org/spreadsheetml/2006/main" count="392" uniqueCount="156">
  <si>
    <t>№</t>
  </si>
  <si>
    <t xml:space="preserve">Ҳисобот даври мобайнида бюджетдан ажратилаётган маблағлар суммаси </t>
  </si>
  <si>
    <t>шундан:</t>
  </si>
  <si>
    <t xml:space="preserve">ЖАМИ </t>
  </si>
  <si>
    <t xml:space="preserve">иш ҳақи ва унга 
тенглаштирилувчи тўловлар миқдори </t>
  </si>
  <si>
    <t xml:space="preserve">бошқа жорий 
харажатлар </t>
  </si>
  <si>
    <t xml:space="preserve">объетларни лойиҳалаштириш, 
қуриш, (реконструкция қилиш)ва таъмирлаш ишлари учун капитал қўйилмалар </t>
  </si>
  <si>
    <t>1-шакл</t>
  </si>
  <si>
    <t>2-шакл</t>
  </si>
  <si>
    <t>МАЪЛУМОТ</t>
  </si>
  <si>
    <t xml:space="preserve">№ </t>
  </si>
  <si>
    <t xml:space="preserve">Буюртмачи </t>
  </si>
  <si>
    <t xml:space="preserve">Пудратчи </t>
  </si>
  <si>
    <t xml:space="preserve">Лойиҳанинг 
номланиши </t>
  </si>
  <si>
    <t xml:space="preserve">Лойиҳа 
қуввати </t>
  </si>
  <si>
    <t xml:space="preserve">Лойиҳани 
амалга оширган даври </t>
  </si>
  <si>
    <t>Лойиҳани 
амалга оширган қиймати (минг сўмда)</t>
  </si>
  <si>
    <t>шундан 
ўзлаштирилган маблағлар (минг сўмда)</t>
  </si>
  <si>
    <t>Лойиҳани 
молиялаштириш манбаси (бюджет/бюджетдан ташқари маблағлар)</t>
  </si>
  <si>
    <t>4-шакл</t>
  </si>
  <si>
    <t xml:space="preserve">4-шакл </t>
  </si>
  <si>
    <t xml:space="preserve">Иқтисодий 
тасниф бўйича харажатлар моддаси </t>
  </si>
  <si>
    <t xml:space="preserve">Харид қилинган товарлар ва хизматлар номи </t>
  </si>
  <si>
    <t xml:space="preserve">Ҳарид жараёнини амалга ошириш тури </t>
  </si>
  <si>
    <t>* Ўтказилган танловлар (тендерлар) ва амалга оширилган давлат харидлари тўғрисидаги маълумотлар йил бошидан ўсиб борувчи тартибда кўрсатилади.</t>
  </si>
  <si>
    <t xml:space="preserve">Бюджет 
ташкилотининг номи </t>
  </si>
  <si>
    <t xml:space="preserve">Бюджет 
ташкилотларининг номланиши </t>
  </si>
  <si>
    <t>(минг сўмда)</t>
  </si>
  <si>
    <t xml:space="preserve">_____________ вилоят адлия бошқармасида капитал кўйилмалар ҳисобидан 2021 йилнинг 1-чорагида амалга 
оширилаётган лойиҳалар тўғрисидаги </t>
  </si>
  <si>
    <r>
      <t>Товарлар (хизматлар) хариди мақсадлари (марказий аппарат</t>
    </r>
    <r>
      <rPr>
        <b/>
        <sz val="11"/>
        <color indexed="10"/>
        <rFont val="Calibri"/>
        <family val="2"/>
      </rPr>
      <t>/идоравий ташкилот учун</t>
    </r>
    <r>
      <rPr>
        <b/>
        <sz val="11"/>
        <color indexed="8"/>
        <rFont val="Calibri"/>
        <family val="2"/>
      </rPr>
      <t xml:space="preserve"> </t>
    </r>
  </si>
  <si>
    <t>РСЭМ моддий таъминоти учун</t>
  </si>
  <si>
    <t>dxarid (аукцион)</t>
  </si>
  <si>
    <t>shop (аукцион)</t>
  </si>
  <si>
    <t xml:space="preserve">бюджетдан ташқари маблағлар ҳисобидан </t>
  </si>
  <si>
    <t>4252110</t>
  </si>
  <si>
    <t>4234920</t>
  </si>
  <si>
    <t>4354920</t>
  </si>
  <si>
    <t>4252410</t>
  </si>
  <si>
    <t>4252120</t>
  </si>
  <si>
    <t>4299990</t>
  </si>
  <si>
    <t>4816298</t>
  </si>
  <si>
    <t>4820737</t>
  </si>
  <si>
    <t>4822060</t>
  </si>
  <si>
    <t>4825183</t>
  </si>
  <si>
    <t>4825313</t>
  </si>
  <si>
    <t>4825555</t>
  </si>
  <si>
    <t>4825645</t>
  </si>
  <si>
    <t>4825702</t>
  </si>
  <si>
    <t>4826523</t>
  </si>
  <si>
    <t>4826542</t>
  </si>
  <si>
    <t>4826545</t>
  </si>
  <si>
    <t>4827205</t>
  </si>
  <si>
    <t>4827290</t>
  </si>
  <si>
    <t>4832576</t>
  </si>
  <si>
    <t>4832680</t>
  </si>
  <si>
    <t>4836709</t>
  </si>
  <si>
    <t>4836863</t>
  </si>
  <si>
    <t>4837731</t>
  </si>
  <si>
    <t>4837741</t>
  </si>
  <si>
    <t>4841500</t>
  </si>
  <si>
    <t>4841541</t>
  </si>
  <si>
    <t>4858549</t>
  </si>
  <si>
    <t>8804951</t>
  </si>
  <si>
    <t>8812532</t>
  </si>
  <si>
    <t>8845445</t>
  </si>
  <si>
    <t>8845462</t>
  </si>
  <si>
    <t>8846673</t>
  </si>
  <si>
    <t>8855147</t>
  </si>
  <si>
    <t>8900708</t>
  </si>
  <si>
    <t>8901277</t>
  </si>
  <si>
    <t>8901547</t>
  </si>
  <si>
    <t>8902724</t>
  </si>
  <si>
    <t>8902847</t>
  </si>
  <si>
    <t>8927732</t>
  </si>
  <si>
    <t>Хлороформ</t>
  </si>
  <si>
    <t xml:space="preserve">Спорт инвентарь </t>
  </si>
  <si>
    <t xml:space="preserve">стойка волейбольная </t>
  </si>
  <si>
    <t xml:space="preserve">компьютер </t>
  </si>
  <si>
    <t xml:space="preserve"> люстру</t>
  </si>
  <si>
    <t xml:space="preserve">колонки </t>
  </si>
  <si>
    <t xml:space="preserve">UTR кабель </t>
  </si>
  <si>
    <t xml:space="preserve"> тонеры и расход материалы для заправки картриджа  </t>
  </si>
  <si>
    <t>8967412</t>
  </si>
  <si>
    <t>8967685</t>
  </si>
  <si>
    <t>4842278</t>
  </si>
  <si>
    <t>4840809</t>
  </si>
  <si>
    <t>4840805</t>
  </si>
  <si>
    <t>4840984</t>
  </si>
  <si>
    <t>4836781</t>
  </si>
  <si>
    <t>4835864</t>
  </si>
  <si>
    <t>4835978</t>
  </si>
  <si>
    <t>8845770</t>
  </si>
  <si>
    <t>8804860</t>
  </si>
  <si>
    <t xml:space="preserve"> обложки</t>
  </si>
  <si>
    <t xml:space="preserve"> колонки</t>
  </si>
  <si>
    <t xml:space="preserve"> Веб камера </t>
  </si>
  <si>
    <r>
      <t xml:space="preserve">Харид қилинаётган товарлар (хизматлар) </t>
    </r>
    <r>
      <rPr>
        <b/>
        <sz val="11"/>
        <color indexed="10"/>
        <rFont val="Calibri"/>
        <family val="2"/>
      </rPr>
      <t xml:space="preserve">ўлчов бирлиги </t>
    </r>
    <r>
      <rPr>
        <b/>
        <sz val="11"/>
        <color indexed="8"/>
        <rFont val="Calibri"/>
        <family val="2"/>
      </rPr>
      <t>(имконият дражаси)</t>
    </r>
  </si>
  <si>
    <r>
      <t>Харид қилинаётган товарлар (</t>
    </r>
    <r>
      <rPr>
        <b/>
        <sz val="11"/>
        <color indexed="10"/>
        <rFont val="Calibri"/>
        <family val="2"/>
      </rPr>
      <t>хизматлар) миқдори (хажми)</t>
    </r>
  </si>
  <si>
    <r>
      <t xml:space="preserve">Битим (шартнома) бўйича товарлар </t>
    </r>
    <r>
      <rPr>
        <b/>
        <sz val="11"/>
        <color indexed="10"/>
        <rFont val="Calibri"/>
        <family val="2"/>
      </rPr>
      <t>(хизматлар) миқдори (хажми)</t>
    </r>
  </si>
  <si>
    <t>кг</t>
  </si>
  <si>
    <t>шт</t>
  </si>
  <si>
    <t>комп</t>
  </si>
  <si>
    <t xml:space="preserve"> ЮПС</t>
  </si>
  <si>
    <t>м</t>
  </si>
  <si>
    <t>жесткий диск</t>
  </si>
  <si>
    <t xml:space="preserve">тмз для картриджа </t>
  </si>
  <si>
    <t>набор для электрик</t>
  </si>
  <si>
    <t>уп</t>
  </si>
  <si>
    <t xml:space="preserve"> Бумага индикаторная</t>
  </si>
  <si>
    <t>тмз для хим</t>
  </si>
  <si>
    <t xml:space="preserve">плавиковая кислота </t>
  </si>
  <si>
    <t>л</t>
  </si>
  <si>
    <t>44252110;715584; 44252410;529920;</t>
  </si>
  <si>
    <t>реагенты</t>
  </si>
  <si>
    <t>Гелий газ</t>
  </si>
  <si>
    <t xml:space="preserve">Бумага </t>
  </si>
  <si>
    <t xml:space="preserve"> конверты крафт</t>
  </si>
  <si>
    <t>пач</t>
  </si>
  <si>
    <t>Тонер картридж</t>
  </si>
  <si>
    <t>Пипет- дозаторы</t>
  </si>
  <si>
    <t>Выключатель ласпа сеть фильт</t>
  </si>
  <si>
    <t xml:space="preserve">калькулятор и органайзер </t>
  </si>
  <si>
    <t xml:space="preserve"> ручки </t>
  </si>
  <si>
    <t xml:space="preserve">хоз тов </t>
  </si>
  <si>
    <t xml:space="preserve"> хоз. товары</t>
  </si>
  <si>
    <t xml:space="preserve"> Таможенное декларирование</t>
  </si>
  <si>
    <t xml:space="preserve">нетканое полотно </t>
  </si>
  <si>
    <t>Аргон газ</t>
  </si>
  <si>
    <t xml:space="preserve">масло </t>
  </si>
  <si>
    <t xml:space="preserve"> фильтре </t>
  </si>
  <si>
    <t xml:space="preserve"> переплет</t>
  </si>
  <si>
    <t xml:space="preserve">Фильтре </t>
  </si>
  <si>
    <t xml:space="preserve">Бумага колотеч </t>
  </si>
  <si>
    <t xml:space="preserve">азот </t>
  </si>
  <si>
    <t xml:space="preserve"> реагенты </t>
  </si>
  <si>
    <t xml:space="preserve">Батареи </t>
  </si>
  <si>
    <t xml:space="preserve"> папки архив </t>
  </si>
  <si>
    <t xml:space="preserve"> толуол чда</t>
  </si>
  <si>
    <t xml:space="preserve"> "Медицинские услуги Медико- биологическая; "</t>
  </si>
  <si>
    <t>усл</t>
  </si>
  <si>
    <r>
      <t>Лот/</t>
    </r>
    <r>
      <rPr>
        <b/>
        <sz val="11"/>
        <color indexed="10"/>
        <rFont val="Calibri"/>
        <family val="2"/>
      </rPr>
      <t xml:space="preserve">шартнома 
рақами </t>
    </r>
  </si>
  <si>
    <r>
      <t>Молиялаштириш манбаси (бюджет/</t>
    </r>
    <r>
      <rPr>
        <b/>
        <sz val="11"/>
        <color indexed="10"/>
        <rFont val="Calibri"/>
        <family val="2"/>
      </rPr>
      <t xml:space="preserve">бюджетдан ташқари маблағлар ҳисобидан </t>
    </r>
  </si>
  <si>
    <r>
      <t>Харид қилинган товарлар (хизматлар) жами миқдори (хажми) қиймати</t>
    </r>
    <r>
      <rPr>
        <b/>
        <sz val="11"/>
        <color indexed="10"/>
        <rFont val="Calibri"/>
        <family val="2"/>
      </rPr>
      <t xml:space="preserve"> (сўм)</t>
    </r>
  </si>
  <si>
    <t>Итого</t>
  </si>
  <si>
    <t>Лампы</t>
  </si>
  <si>
    <t xml:space="preserve">Х. Сулаймонова номидаги Республика суд экспертиза марказининг давлат бюджетидан ажратилган маблағларини 2021 йилнинг 1-чораги давомида амалга оширилган касса харажатлари тўғрисида 
МАЪЛУМОТ </t>
  </si>
  <si>
    <t>Х. Сулаймонова номидаги Республика суд экспертиза маркази</t>
  </si>
  <si>
    <t xml:space="preserve">Директор ўринбосари </t>
  </si>
  <si>
    <t>Т.Орзиев</t>
  </si>
  <si>
    <t>Бош ҳисобчи</t>
  </si>
  <si>
    <t>Ф.Очилов</t>
  </si>
  <si>
    <t xml:space="preserve">Х. Сулаймонова номидаги Республика суд экспертиза марказининг бюджетан ташқари маблағлари бўйича 2021 йилнинг 1-чораги давомида амалга оширилган касса харажатлари тўғрисида  
МАЪЛУМОТ </t>
  </si>
  <si>
    <t>Ускуна+Дастур (лаборатория учун)</t>
  </si>
  <si>
    <t>бюджет</t>
  </si>
  <si>
    <t>Тендер</t>
  </si>
  <si>
    <t xml:space="preserve">Х. Сулаймонова номидаги Республика суд экспертиза марказида 2021 йил 1-чораги давомида ўтказилган танловлар (тендерлар) ва амалга 
оширилган давлат харидлари тўғрисидаги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</si>
</sst>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3" fontId="1" fillId="0" borderId="12" xfId="58" applyFont="1" applyFill="1" applyBorder="1" applyAlignment="1">
      <alignment vertical="center"/>
    </xf>
    <xf numFmtId="0" fontId="0" fillId="0" borderId="0" xfId="0" applyAlignment="1">
      <alignment vertical="center"/>
    </xf>
    <xf numFmtId="43" fontId="1" fillId="0" borderId="13" xfId="58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3" fontId="1" fillId="0" borderId="14" xfId="58" applyFont="1" applyFill="1" applyBorder="1" applyAlignment="1">
      <alignment vertical="center"/>
    </xf>
    <xf numFmtId="43" fontId="39" fillId="0" borderId="10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6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5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.140625" style="35" bestFit="1" customWidth="1"/>
    <col min="2" max="2" width="27.57421875" style="35" customWidth="1"/>
    <col min="3" max="5" width="20.28125" style="35" customWidth="1"/>
    <col min="6" max="6" width="24.421875" style="35" customWidth="1"/>
    <col min="7" max="16384" width="9.140625" style="35" customWidth="1"/>
  </cols>
  <sheetData>
    <row r="1" spans="1:6" ht="15">
      <c r="A1" s="41"/>
      <c r="B1" s="41"/>
      <c r="C1" s="41"/>
      <c r="D1" s="41"/>
      <c r="E1" s="41"/>
      <c r="F1" s="41"/>
    </row>
    <row r="2" spans="1:6" ht="15">
      <c r="A2" s="34"/>
      <c r="B2" s="34"/>
      <c r="C2" s="34"/>
      <c r="D2" s="34"/>
      <c r="E2" s="34"/>
      <c r="F2" s="34" t="s">
        <v>7</v>
      </c>
    </row>
    <row r="3" spans="1:6" ht="95.25" customHeight="1">
      <c r="A3" s="42" t="s">
        <v>145</v>
      </c>
      <c r="B3" s="42"/>
      <c r="C3" s="42"/>
      <c r="D3" s="42"/>
      <c r="E3" s="42"/>
      <c r="F3" s="42"/>
    </row>
    <row r="4" ht="15">
      <c r="F4" s="34" t="s">
        <v>27</v>
      </c>
    </row>
    <row r="5" spans="1:6" ht="15">
      <c r="A5" s="43" t="s">
        <v>0</v>
      </c>
      <c r="B5" s="44" t="s">
        <v>25</v>
      </c>
      <c r="C5" s="43" t="s">
        <v>1</v>
      </c>
      <c r="D5" s="43"/>
      <c r="E5" s="43"/>
      <c r="F5" s="43"/>
    </row>
    <row r="6" spans="1:6" ht="15">
      <c r="A6" s="43"/>
      <c r="B6" s="44"/>
      <c r="C6" s="43" t="s">
        <v>3</v>
      </c>
      <c r="D6" s="43" t="s">
        <v>2</v>
      </c>
      <c r="E6" s="43"/>
      <c r="F6" s="43"/>
    </row>
    <row r="7" spans="1:6" ht="39.75" customHeight="1">
      <c r="A7" s="43"/>
      <c r="B7" s="44"/>
      <c r="C7" s="43"/>
      <c r="D7" s="44" t="s">
        <v>4</v>
      </c>
      <c r="E7" s="44" t="s">
        <v>5</v>
      </c>
      <c r="F7" s="44" t="s">
        <v>6</v>
      </c>
    </row>
    <row r="8" spans="1:6" ht="51" customHeight="1">
      <c r="A8" s="43"/>
      <c r="B8" s="44"/>
      <c r="C8" s="43"/>
      <c r="D8" s="43"/>
      <c r="E8" s="43"/>
      <c r="F8" s="43"/>
    </row>
    <row r="9" spans="1:6" ht="55.5" customHeight="1">
      <c r="A9" s="36">
        <v>1</v>
      </c>
      <c r="B9" s="36" t="s">
        <v>146</v>
      </c>
      <c r="C9" s="37">
        <f>+D9+E9+F9</f>
        <v>1217278.85685</v>
      </c>
      <c r="D9" s="37">
        <v>1010826.469</v>
      </c>
      <c r="E9" s="37">
        <f>206452.38785</f>
        <v>206452.38785</v>
      </c>
      <c r="F9" s="37">
        <v>0</v>
      </c>
    </row>
    <row r="12" spans="2:5" ht="18.75">
      <c r="B12" s="40" t="s">
        <v>147</v>
      </c>
      <c r="C12" s="40"/>
      <c r="D12" s="38"/>
      <c r="E12" s="38" t="s">
        <v>148</v>
      </c>
    </row>
    <row r="15" spans="2:5" ht="18.75">
      <c r="B15" s="40" t="s">
        <v>149</v>
      </c>
      <c r="C15" s="40"/>
      <c r="D15" s="38"/>
      <c r="E15" s="38" t="s">
        <v>150</v>
      </c>
    </row>
  </sheetData>
  <sheetProtection/>
  <mergeCells count="12">
    <mergeCell ref="E7:E8"/>
    <mergeCell ref="F7:F8"/>
    <mergeCell ref="B12:C12"/>
    <mergeCell ref="B15:C15"/>
    <mergeCell ref="A1:F1"/>
    <mergeCell ref="A3:F3"/>
    <mergeCell ref="A5:A8"/>
    <mergeCell ref="B5:B8"/>
    <mergeCell ref="C5:F5"/>
    <mergeCell ref="C6:C8"/>
    <mergeCell ref="D6:F6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1" sqref="B11:E15"/>
    </sheetView>
  </sheetViews>
  <sheetFormatPr defaultColWidth="9.140625" defaultRowHeight="15"/>
  <cols>
    <col min="1" max="1" width="3.140625" style="4" bestFit="1" customWidth="1"/>
    <col min="2" max="2" width="27.57421875" style="4" customWidth="1"/>
    <col min="3" max="5" width="20.28125" style="4" customWidth="1"/>
    <col min="6" max="6" width="24.421875" style="4" customWidth="1"/>
    <col min="7" max="16384" width="9.140625" style="4" customWidth="1"/>
  </cols>
  <sheetData>
    <row r="1" spans="1:6" ht="15">
      <c r="A1" s="5"/>
      <c r="B1" s="5"/>
      <c r="C1" s="5"/>
      <c r="D1" s="5"/>
      <c r="E1" s="5"/>
      <c r="F1" s="5" t="s">
        <v>8</v>
      </c>
    </row>
    <row r="2" spans="1:6" ht="75" customHeight="1">
      <c r="A2" s="45" t="s">
        <v>151</v>
      </c>
      <c r="B2" s="45"/>
      <c r="C2" s="45"/>
      <c r="D2" s="45"/>
      <c r="E2" s="45"/>
      <c r="F2" s="45"/>
    </row>
    <row r="3" ht="15">
      <c r="F3" s="8" t="s">
        <v>27</v>
      </c>
    </row>
    <row r="4" spans="1:6" ht="15">
      <c r="A4" s="46" t="s">
        <v>0</v>
      </c>
      <c r="B4" s="47" t="s">
        <v>26</v>
      </c>
      <c r="C4" s="46" t="s">
        <v>1</v>
      </c>
      <c r="D4" s="46"/>
      <c r="E4" s="46"/>
      <c r="F4" s="46"/>
    </row>
    <row r="5" spans="1:6" ht="15">
      <c r="A5" s="46"/>
      <c r="B5" s="47"/>
      <c r="C5" s="46" t="s">
        <v>3</v>
      </c>
      <c r="D5" s="46" t="s">
        <v>2</v>
      </c>
      <c r="E5" s="46"/>
      <c r="F5" s="46"/>
    </row>
    <row r="6" spans="1:6" ht="39.75" customHeight="1">
      <c r="A6" s="46"/>
      <c r="B6" s="47"/>
      <c r="C6" s="46"/>
      <c r="D6" s="47" t="s">
        <v>4</v>
      </c>
      <c r="E6" s="47" t="s">
        <v>5</v>
      </c>
      <c r="F6" s="47" t="s">
        <v>6</v>
      </c>
    </row>
    <row r="7" spans="1:6" ht="51" customHeight="1">
      <c r="A7" s="46"/>
      <c r="B7" s="47"/>
      <c r="C7" s="46"/>
      <c r="D7" s="46"/>
      <c r="E7" s="46"/>
      <c r="F7" s="46"/>
    </row>
    <row r="8" spans="1:6" ht="45">
      <c r="A8" s="36">
        <v>1</v>
      </c>
      <c r="B8" s="36" t="s">
        <v>146</v>
      </c>
      <c r="C8" s="37">
        <f>+D8+E8+F8</f>
        <v>3361524.5825300002</v>
      </c>
      <c r="D8" s="37">
        <f>1090478.865+1377843.006</f>
        <v>2468321.8710000003</v>
      </c>
      <c r="E8" s="37">
        <v>893202.71153</v>
      </c>
      <c r="F8" s="37">
        <v>0</v>
      </c>
    </row>
    <row r="9" spans="1:6" ht="15">
      <c r="A9" s="35"/>
      <c r="B9" s="35"/>
      <c r="C9" s="35"/>
      <c r="D9" s="39"/>
      <c r="E9" s="39"/>
      <c r="F9" s="35"/>
    </row>
    <row r="10" spans="1:6" ht="15">
      <c r="A10" s="35"/>
      <c r="B10" s="35"/>
      <c r="C10" s="35"/>
      <c r="D10" s="35"/>
      <c r="E10" s="35"/>
      <c r="F10" s="35"/>
    </row>
    <row r="11" spans="1:6" ht="18.75">
      <c r="A11" s="35"/>
      <c r="B11" s="40" t="s">
        <v>147</v>
      </c>
      <c r="C11" s="40"/>
      <c r="D11" s="38"/>
      <c r="E11" s="38" t="s">
        <v>148</v>
      </c>
      <c r="F11" s="35"/>
    </row>
    <row r="12" spans="1:6" ht="15">
      <c r="A12" s="35"/>
      <c r="B12" s="35"/>
      <c r="C12" s="35"/>
      <c r="D12" s="35"/>
      <c r="E12" s="35"/>
      <c r="F12" s="35"/>
    </row>
    <row r="13" spans="1:6" ht="15">
      <c r="A13" s="35"/>
      <c r="B13" s="35"/>
      <c r="C13" s="35"/>
      <c r="D13" s="35"/>
      <c r="E13" s="35"/>
      <c r="F13" s="35"/>
    </row>
    <row r="14" spans="1:6" ht="18.75">
      <c r="A14" s="35"/>
      <c r="B14" s="40" t="s">
        <v>149</v>
      </c>
      <c r="C14" s="40"/>
      <c r="D14" s="38"/>
      <c r="E14" s="38" t="s">
        <v>150</v>
      </c>
      <c r="F14" s="35"/>
    </row>
  </sheetData>
  <sheetProtection/>
  <mergeCells count="11">
    <mergeCell ref="F6:F7"/>
    <mergeCell ref="B11:C11"/>
    <mergeCell ref="B14:C14"/>
    <mergeCell ref="A2:F2"/>
    <mergeCell ref="A4:A7"/>
    <mergeCell ref="B4:B7"/>
    <mergeCell ref="C4:F4"/>
    <mergeCell ref="C5:C7"/>
    <mergeCell ref="D5:F5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3.8515625" style="0" customWidth="1"/>
    <col min="2" max="8" width="16.140625" style="0" customWidth="1"/>
    <col min="9" max="9" width="21.57421875" style="0" customWidth="1"/>
  </cols>
  <sheetData>
    <row r="1" ht="15">
      <c r="I1" s="1" t="s">
        <v>19</v>
      </c>
    </row>
    <row r="2" spans="1:9" ht="42" customHeight="1">
      <c r="A2" s="48" t="s">
        <v>28</v>
      </c>
      <c r="B2" s="49"/>
      <c r="C2" s="49"/>
      <c r="D2" s="49"/>
      <c r="E2" s="49"/>
      <c r="F2" s="49"/>
      <c r="G2" s="49"/>
      <c r="H2" s="49"/>
      <c r="I2" s="49"/>
    </row>
    <row r="3" spans="1:9" ht="18.75">
      <c r="A3" s="50" t="s">
        <v>9</v>
      </c>
      <c r="B3" s="50"/>
      <c r="C3" s="50"/>
      <c r="D3" s="50"/>
      <c r="E3" s="50"/>
      <c r="F3" s="50"/>
      <c r="G3" s="50"/>
      <c r="H3" s="50"/>
      <c r="I3" s="50"/>
    </row>
    <row r="4" ht="15">
      <c r="I4" s="2" t="s">
        <v>27</v>
      </c>
    </row>
    <row r="5" spans="1:9" ht="75">
      <c r="A5" s="6" t="s">
        <v>10</v>
      </c>
      <c r="B5" s="6" t="s">
        <v>11</v>
      </c>
      <c r="C5" s="7" t="s">
        <v>13</v>
      </c>
      <c r="D5" s="7" t="s">
        <v>14</v>
      </c>
      <c r="E5" s="7" t="s">
        <v>15</v>
      </c>
      <c r="F5" s="6" t="s">
        <v>12</v>
      </c>
      <c r="G5" s="7" t="s">
        <v>16</v>
      </c>
      <c r="H5" s="7" t="s">
        <v>17</v>
      </c>
      <c r="I5" s="7" t="s">
        <v>18</v>
      </c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60" zoomScalePageLayoutView="0" workbookViewId="0" topLeftCell="A43">
      <selection activeCell="K72" sqref="K72"/>
    </sheetView>
  </sheetViews>
  <sheetFormatPr defaultColWidth="9.140625" defaultRowHeight="15"/>
  <cols>
    <col min="1" max="1" width="3.8515625" style="0" customWidth="1"/>
    <col min="2" max="2" width="16.140625" style="0" customWidth="1"/>
    <col min="3" max="3" width="34.421875" style="9" customWidth="1"/>
    <col min="4" max="4" width="25.00390625" style="0" customWidth="1"/>
    <col min="5" max="5" width="16.140625" style="0" customWidth="1"/>
    <col min="6" max="6" width="9.8515625" style="0" customWidth="1"/>
    <col min="7" max="7" width="21.00390625" style="0" customWidth="1"/>
    <col min="8" max="10" width="16.140625" style="0" customWidth="1"/>
    <col min="11" max="11" width="21.57421875" style="0" customWidth="1"/>
  </cols>
  <sheetData>
    <row r="1" ht="15">
      <c r="K1" s="1" t="s">
        <v>20</v>
      </c>
    </row>
    <row r="2" spans="1:11" ht="41.25" customHeight="1">
      <c r="A2" s="59" t="s">
        <v>155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8.75">
      <c r="A3" s="51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15">
      <c r="K4" s="2" t="s">
        <v>27</v>
      </c>
    </row>
    <row r="5" spans="1:11" ht="105">
      <c r="A5" s="6" t="s">
        <v>10</v>
      </c>
      <c r="B5" s="7" t="s">
        <v>21</v>
      </c>
      <c r="C5" s="7" t="s">
        <v>22</v>
      </c>
      <c r="D5" s="7" t="s">
        <v>141</v>
      </c>
      <c r="E5" s="7" t="s">
        <v>23</v>
      </c>
      <c r="F5" s="7" t="s">
        <v>140</v>
      </c>
      <c r="G5" s="7" t="s">
        <v>29</v>
      </c>
      <c r="H5" s="7" t="s">
        <v>96</v>
      </c>
      <c r="I5" s="7" t="s">
        <v>97</v>
      </c>
      <c r="J5" s="7" t="s">
        <v>98</v>
      </c>
      <c r="K5" s="7" t="s">
        <v>142</v>
      </c>
    </row>
    <row r="6" spans="1:11" s="24" customFormat="1" ht="30">
      <c r="A6" s="13">
        <v>1</v>
      </c>
      <c r="B6" s="14" t="s">
        <v>34</v>
      </c>
      <c r="C6" s="10" t="s">
        <v>74</v>
      </c>
      <c r="D6" s="15" t="s">
        <v>33</v>
      </c>
      <c r="E6" s="16" t="s">
        <v>31</v>
      </c>
      <c r="F6" s="55" t="s">
        <v>40</v>
      </c>
      <c r="G6" s="16" t="s">
        <v>30</v>
      </c>
      <c r="H6" s="15" t="s">
        <v>99</v>
      </c>
      <c r="I6" s="15">
        <v>35</v>
      </c>
      <c r="J6" s="15">
        <f>I6</f>
        <v>35</v>
      </c>
      <c r="K6" s="23">
        <v>2028.6</v>
      </c>
    </row>
    <row r="7" spans="1:11" s="24" customFormat="1" ht="30">
      <c r="A7" s="17">
        <f>+A6+1</f>
        <v>2</v>
      </c>
      <c r="B7" s="18" t="s">
        <v>34</v>
      </c>
      <c r="C7" s="10" t="s">
        <v>75</v>
      </c>
      <c r="D7" s="15" t="s">
        <v>33</v>
      </c>
      <c r="E7" s="16" t="s">
        <v>31</v>
      </c>
      <c r="F7" s="56" t="s">
        <v>41</v>
      </c>
      <c r="G7" s="16" t="s">
        <v>30</v>
      </c>
      <c r="H7" s="19" t="s">
        <v>101</v>
      </c>
      <c r="I7" s="19">
        <v>1</v>
      </c>
      <c r="J7" s="15">
        <f aca="true" t="shared" si="0" ref="J7:J52">I7</f>
        <v>1</v>
      </c>
      <c r="K7" s="25">
        <v>870.4</v>
      </c>
    </row>
    <row r="8" spans="1:11" s="24" customFormat="1" ht="30">
      <c r="A8" s="17">
        <f aca="true" t="shared" si="1" ref="A8:A52">+A7+1</f>
        <v>3</v>
      </c>
      <c r="B8" s="18" t="s">
        <v>34</v>
      </c>
      <c r="C8" s="10" t="s">
        <v>76</v>
      </c>
      <c r="D8" s="15" t="s">
        <v>33</v>
      </c>
      <c r="E8" s="16" t="s">
        <v>31</v>
      </c>
      <c r="F8" s="56" t="s">
        <v>42</v>
      </c>
      <c r="G8" s="16" t="s">
        <v>30</v>
      </c>
      <c r="H8" s="19" t="s">
        <v>101</v>
      </c>
      <c r="I8" s="19">
        <v>1</v>
      </c>
      <c r="J8" s="15">
        <f t="shared" si="0"/>
        <v>1</v>
      </c>
      <c r="K8" s="25">
        <v>2880</v>
      </c>
    </row>
    <row r="9" spans="1:11" s="24" customFormat="1" ht="30">
      <c r="A9" s="17">
        <f t="shared" si="1"/>
        <v>4</v>
      </c>
      <c r="B9" s="18" t="s">
        <v>35</v>
      </c>
      <c r="C9" s="10" t="s">
        <v>77</v>
      </c>
      <c r="D9" s="15" t="s">
        <v>33</v>
      </c>
      <c r="E9" s="16" t="s">
        <v>31</v>
      </c>
      <c r="F9" s="56" t="s">
        <v>43</v>
      </c>
      <c r="G9" s="16" t="s">
        <v>30</v>
      </c>
      <c r="H9" s="19" t="s">
        <v>101</v>
      </c>
      <c r="I9" s="19">
        <v>58</v>
      </c>
      <c r="J9" s="15">
        <f t="shared" si="0"/>
        <v>58</v>
      </c>
      <c r="K9" s="25">
        <v>346295.3088</v>
      </c>
    </row>
    <row r="10" spans="1:11" s="24" customFormat="1" ht="30">
      <c r="A10" s="17">
        <f t="shared" si="1"/>
        <v>5</v>
      </c>
      <c r="B10" s="18" t="s">
        <v>34</v>
      </c>
      <c r="C10" s="10" t="s">
        <v>93</v>
      </c>
      <c r="D10" s="15" t="s">
        <v>33</v>
      </c>
      <c r="E10" s="16" t="s">
        <v>31</v>
      </c>
      <c r="F10" s="56" t="s">
        <v>44</v>
      </c>
      <c r="G10" s="16" t="s">
        <v>30</v>
      </c>
      <c r="H10" s="19" t="s">
        <v>100</v>
      </c>
      <c r="I10" s="19">
        <v>10000</v>
      </c>
      <c r="J10" s="15">
        <f t="shared" si="0"/>
        <v>10000</v>
      </c>
      <c r="K10" s="25">
        <v>12160</v>
      </c>
    </row>
    <row r="11" spans="1:11" s="24" customFormat="1" ht="30">
      <c r="A11" s="17">
        <f t="shared" si="1"/>
        <v>6</v>
      </c>
      <c r="B11" s="18" t="s">
        <v>34</v>
      </c>
      <c r="C11" s="10" t="s">
        <v>94</v>
      </c>
      <c r="D11" s="15" t="s">
        <v>33</v>
      </c>
      <c r="E11" s="16" t="s">
        <v>31</v>
      </c>
      <c r="F11" s="56" t="s">
        <v>45</v>
      </c>
      <c r="G11" s="16" t="s">
        <v>30</v>
      </c>
      <c r="H11" s="19" t="s">
        <v>100</v>
      </c>
      <c r="I11" s="19">
        <v>34</v>
      </c>
      <c r="J11" s="15">
        <f t="shared" si="0"/>
        <v>34</v>
      </c>
      <c r="K11" s="25">
        <v>7456.2</v>
      </c>
    </row>
    <row r="12" spans="1:11" s="24" customFormat="1" ht="30">
      <c r="A12" s="17">
        <f t="shared" si="1"/>
        <v>7</v>
      </c>
      <c r="B12" s="18" t="s">
        <v>36</v>
      </c>
      <c r="C12" s="10" t="s">
        <v>95</v>
      </c>
      <c r="D12" s="15" t="s">
        <v>33</v>
      </c>
      <c r="E12" s="16" t="s">
        <v>31</v>
      </c>
      <c r="F12" s="56" t="s">
        <v>46</v>
      </c>
      <c r="G12" s="16" t="s">
        <v>30</v>
      </c>
      <c r="H12" s="19" t="s">
        <v>100</v>
      </c>
      <c r="I12" s="19">
        <v>34</v>
      </c>
      <c r="J12" s="15">
        <f t="shared" si="0"/>
        <v>34</v>
      </c>
      <c r="K12" s="25">
        <v>23465.1</v>
      </c>
    </row>
    <row r="13" spans="1:11" s="24" customFormat="1" ht="30">
      <c r="A13" s="17">
        <f t="shared" si="1"/>
        <v>8</v>
      </c>
      <c r="B13" s="18" t="s">
        <v>34</v>
      </c>
      <c r="C13" s="10" t="s">
        <v>78</v>
      </c>
      <c r="D13" s="15" t="s">
        <v>33</v>
      </c>
      <c r="E13" s="16" t="s">
        <v>31</v>
      </c>
      <c r="F13" s="56" t="s">
        <v>47</v>
      </c>
      <c r="G13" s="16" t="s">
        <v>30</v>
      </c>
      <c r="H13" s="19" t="s">
        <v>100</v>
      </c>
      <c r="I13" s="19">
        <v>2</v>
      </c>
      <c r="J13" s="15">
        <f t="shared" si="0"/>
        <v>2</v>
      </c>
      <c r="K13" s="25">
        <v>4800</v>
      </c>
    </row>
    <row r="14" spans="1:11" s="24" customFormat="1" ht="30">
      <c r="A14" s="17">
        <f t="shared" si="1"/>
        <v>9</v>
      </c>
      <c r="B14" s="18" t="s">
        <v>34</v>
      </c>
      <c r="C14" s="10" t="s">
        <v>79</v>
      </c>
      <c r="D14" s="15" t="s">
        <v>33</v>
      </c>
      <c r="E14" s="16" t="s">
        <v>31</v>
      </c>
      <c r="F14" s="56" t="s">
        <v>48</v>
      </c>
      <c r="G14" s="16" t="s">
        <v>30</v>
      </c>
      <c r="H14" s="19" t="s">
        <v>100</v>
      </c>
      <c r="I14" s="19">
        <v>4</v>
      </c>
      <c r="J14" s="15">
        <f t="shared" si="0"/>
        <v>4</v>
      </c>
      <c r="K14" s="25">
        <v>1247.44</v>
      </c>
    </row>
    <row r="15" spans="1:11" s="24" customFormat="1" ht="30">
      <c r="A15" s="17">
        <f t="shared" si="1"/>
        <v>10</v>
      </c>
      <c r="B15" s="18" t="s">
        <v>34</v>
      </c>
      <c r="C15" s="10" t="s">
        <v>80</v>
      </c>
      <c r="D15" s="15" t="s">
        <v>33</v>
      </c>
      <c r="E15" s="16" t="s">
        <v>31</v>
      </c>
      <c r="F15" s="56" t="s">
        <v>49</v>
      </c>
      <c r="G15" s="16" t="s">
        <v>30</v>
      </c>
      <c r="H15" s="19" t="s">
        <v>103</v>
      </c>
      <c r="I15" s="19">
        <v>305</v>
      </c>
      <c r="J15" s="15">
        <f t="shared" si="0"/>
        <v>305</v>
      </c>
      <c r="K15" s="25">
        <v>494.1</v>
      </c>
    </row>
    <row r="16" spans="1:11" s="24" customFormat="1" ht="30">
      <c r="A16" s="17">
        <f t="shared" si="1"/>
        <v>11</v>
      </c>
      <c r="B16" s="18" t="s">
        <v>34</v>
      </c>
      <c r="C16" s="10" t="s">
        <v>81</v>
      </c>
      <c r="D16" s="15" t="s">
        <v>33</v>
      </c>
      <c r="E16" s="16" t="s">
        <v>31</v>
      </c>
      <c r="F16" s="56" t="s">
        <v>50</v>
      </c>
      <c r="G16" s="16" t="s">
        <v>30</v>
      </c>
      <c r="H16" s="19" t="s">
        <v>100</v>
      </c>
      <c r="I16" s="19">
        <v>114</v>
      </c>
      <c r="J16" s="15">
        <f t="shared" si="0"/>
        <v>114</v>
      </c>
      <c r="K16" s="25">
        <v>2937.66904</v>
      </c>
    </row>
    <row r="17" spans="1:11" s="24" customFormat="1" ht="30">
      <c r="A17" s="17">
        <f t="shared" si="1"/>
        <v>12</v>
      </c>
      <c r="B17" s="18" t="s">
        <v>36</v>
      </c>
      <c r="C17" s="10" t="s">
        <v>102</v>
      </c>
      <c r="D17" s="15" t="s">
        <v>33</v>
      </c>
      <c r="E17" s="16" t="s">
        <v>31</v>
      </c>
      <c r="F17" s="56" t="s">
        <v>51</v>
      </c>
      <c r="G17" s="16" t="s">
        <v>30</v>
      </c>
      <c r="H17" s="19" t="s">
        <v>100</v>
      </c>
      <c r="I17" s="19">
        <v>3</v>
      </c>
      <c r="J17" s="15">
        <f t="shared" si="0"/>
        <v>3</v>
      </c>
      <c r="K17" s="25">
        <v>36330</v>
      </c>
    </row>
    <row r="18" spans="1:11" s="24" customFormat="1" ht="30">
      <c r="A18" s="17">
        <f t="shared" si="1"/>
        <v>13</v>
      </c>
      <c r="B18" s="18" t="s">
        <v>35</v>
      </c>
      <c r="C18" s="10" t="s">
        <v>104</v>
      </c>
      <c r="D18" s="15" t="s">
        <v>33</v>
      </c>
      <c r="E18" s="16" t="s">
        <v>31</v>
      </c>
      <c r="F18" s="56" t="s">
        <v>52</v>
      </c>
      <c r="G18" s="16" t="s">
        <v>30</v>
      </c>
      <c r="H18" s="19" t="s">
        <v>100</v>
      </c>
      <c r="I18" s="19">
        <v>1</v>
      </c>
      <c r="J18" s="15">
        <f t="shared" si="0"/>
        <v>1</v>
      </c>
      <c r="K18" s="25">
        <v>780.3</v>
      </c>
    </row>
    <row r="19" spans="1:11" s="24" customFormat="1" ht="30">
      <c r="A19" s="17">
        <f t="shared" si="1"/>
        <v>14</v>
      </c>
      <c r="B19" s="18" t="s">
        <v>34</v>
      </c>
      <c r="C19" s="10" t="s">
        <v>105</v>
      </c>
      <c r="D19" s="15" t="s">
        <v>33</v>
      </c>
      <c r="E19" s="16" t="s">
        <v>31</v>
      </c>
      <c r="F19" s="56" t="s">
        <v>53</v>
      </c>
      <c r="G19" s="16" t="s">
        <v>30</v>
      </c>
      <c r="H19" s="19" t="s">
        <v>100</v>
      </c>
      <c r="I19" s="19">
        <v>12</v>
      </c>
      <c r="J19" s="15">
        <f t="shared" si="0"/>
        <v>12</v>
      </c>
      <c r="K19" s="25">
        <v>1052.8</v>
      </c>
    </row>
    <row r="20" spans="1:11" s="24" customFormat="1" ht="30">
      <c r="A20" s="17">
        <f t="shared" si="1"/>
        <v>15</v>
      </c>
      <c r="B20" s="18" t="s">
        <v>34</v>
      </c>
      <c r="C20" s="10" t="s">
        <v>106</v>
      </c>
      <c r="D20" s="15" t="s">
        <v>33</v>
      </c>
      <c r="E20" s="16" t="s">
        <v>31</v>
      </c>
      <c r="F20" s="56" t="s">
        <v>54</v>
      </c>
      <c r="G20" s="16" t="s">
        <v>30</v>
      </c>
      <c r="H20" s="19" t="s">
        <v>101</v>
      </c>
      <c r="I20" s="19">
        <v>1</v>
      </c>
      <c r="J20" s="15">
        <f t="shared" si="0"/>
        <v>1</v>
      </c>
      <c r="K20" s="25">
        <v>1106.9856000000002</v>
      </c>
    </row>
    <row r="21" spans="1:11" s="24" customFormat="1" ht="30">
      <c r="A21" s="17">
        <f t="shared" si="1"/>
        <v>16</v>
      </c>
      <c r="B21" s="18" t="s">
        <v>34</v>
      </c>
      <c r="C21" s="10" t="s">
        <v>108</v>
      </c>
      <c r="D21" s="15" t="s">
        <v>33</v>
      </c>
      <c r="E21" s="16" t="s">
        <v>31</v>
      </c>
      <c r="F21" s="56" t="s">
        <v>89</v>
      </c>
      <c r="G21" s="16" t="s">
        <v>30</v>
      </c>
      <c r="H21" s="19" t="s">
        <v>107</v>
      </c>
      <c r="I21" s="19">
        <v>5</v>
      </c>
      <c r="J21" s="15">
        <f t="shared" si="0"/>
        <v>5</v>
      </c>
      <c r="K21" s="25">
        <v>144</v>
      </c>
    </row>
    <row r="22" spans="1:11" s="24" customFormat="1" ht="30">
      <c r="A22" s="17">
        <f t="shared" si="1"/>
        <v>17</v>
      </c>
      <c r="B22" s="18" t="s">
        <v>34</v>
      </c>
      <c r="C22" s="10" t="s">
        <v>109</v>
      </c>
      <c r="D22" s="15" t="s">
        <v>33</v>
      </c>
      <c r="E22" s="16" t="s">
        <v>31</v>
      </c>
      <c r="F22" s="56" t="s">
        <v>90</v>
      </c>
      <c r="G22" s="16" t="s">
        <v>30</v>
      </c>
      <c r="H22" s="19" t="s">
        <v>100</v>
      </c>
      <c r="I22" s="19">
        <v>60</v>
      </c>
      <c r="J22" s="15">
        <f t="shared" si="0"/>
        <v>60</v>
      </c>
      <c r="K22" s="25">
        <v>5582.4</v>
      </c>
    </row>
    <row r="23" spans="1:11" s="24" customFormat="1" ht="30">
      <c r="A23" s="17">
        <f t="shared" si="1"/>
        <v>18</v>
      </c>
      <c r="B23" s="18" t="s">
        <v>37</v>
      </c>
      <c r="C23" s="10" t="s">
        <v>110</v>
      </c>
      <c r="D23" s="15" t="s">
        <v>33</v>
      </c>
      <c r="E23" s="16" t="s">
        <v>31</v>
      </c>
      <c r="F23" s="56" t="s">
        <v>55</v>
      </c>
      <c r="G23" s="16" t="s">
        <v>30</v>
      </c>
      <c r="H23" s="19" t="s">
        <v>111</v>
      </c>
      <c r="I23" s="19">
        <v>1</v>
      </c>
      <c r="J23" s="15">
        <f t="shared" si="0"/>
        <v>1</v>
      </c>
      <c r="K23" s="25">
        <v>109.44</v>
      </c>
    </row>
    <row r="24" spans="1:11" s="24" customFormat="1" ht="30">
      <c r="A24" s="17">
        <f t="shared" si="1"/>
        <v>19</v>
      </c>
      <c r="B24" s="18" t="s">
        <v>34</v>
      </c>
      <c r="C24" s="10" t="s">
        <v>144</v>
      </c>
      <c r="D24" s="15" t="s">
        <v>33</v>
      </c>
      <c r="E24" s="16" t="s">
        <v>31</v>
      </c>
      <c r="F24" s="56" t="s">
        <v>88</v>
      </c>
      <c r="G24" s="16" t="s">
        <v>30</v>
      </c>
      <c r="H24" s="19" t="s">
        <v>100</v>
      </c>
      <c r="I24" s="19">
        <v>190</v>
      </c>
      <c r="J24" s="15">
        <f t="shared" si="0"/>
        <v>190</v>
      </c>
      <c r="K24" s="25">
        <v>11445.984</v>
      </c>
    </row>
    <row r="25" spans="1:11" s="24" customFormat="1" ht="60">
      <c r="A25" s="17">
        <f t="shared" si="1"/>
        <v>20</v>
      </c>
      <c r="B25" s="27" t="s">
        <v>112</v>
      </c>
      <c r="C25" s="10" t="s">
        <v>113</v>
      </c>
      <c r="D25" s="15" t="s">
        <v>33</v>
      </c>
      <c r="E25" s="16" t="s">
        <v>31</v>
      </c>
      <c r="F25" s="56" t="s">
        <v>56</v>
      </c>
      <c r="G25" s="16" t="s">
        <v>30</v>
      </c>
      <c r="H25" s="19" t="s">
        <v>111</v>
      </c>
      <c r="I25" s="19">
        <v>10</v>
      </c>
      <c r="J25" s="15">
        <f t="shared" si="0"/>
        <v>10</v>
      </c>
      <c r="K25" s="25">
        <v>1245.504</v>
      </c>
    </row>
    <row r="26" spans="1:11" s="24" customFormat="1" ht="30">
      <c r="A26" s="17">
        <f t="shared" si="1"/>
        <v>21</v>
      </c>
      <c r="B26" s="18" t="s">
        <v>34</v>
      </c>
      <c r="C26" s="10" t="s">
        <v>114</v>
      </c>
      <c r="D26" s="15" t="s">
        <v>33</v>
      </c>
      <c r="E26" s="16" t="s">
        <v>31</v>
      </c>
      <c r="F26" s="56">
        <v>4836878</v>
      </c>
      <c r="G26" s="16" t="s">
        <v>30</v>
      </c>
      <c r="H26" s="19" t="s">
        <v>100</v>
      </c>
      <c r="I26" s="19">
        <v>2</v>
      </c>
      <c r="J26" s="15">
        <f t="shared" si="0"/>
        <v>2</v>
      </c>
      <c r="K26" s="25">
        <v>14092.8</v>
      </c>
    </row>
    <row r="27" spans="1:11" s="24" customFormat="1" ht="30">
      <c r="A27" s="17">
        <f t="shared" si="1"/>
        <v>22</v>
      </c>
      <c r="B27" s="18" t="s">
        <v>38</v>
      </c>
      <c r="C27" s="10" t="s">
        <v>115</v>
      </c>
      <c r="D27" s="15" t="s">
        <v>33</v>
      </c>
      <c r="E27" s="16" t="s">
        <v>31</v>
      </c>
      <c r="F27" s="56" t="s">
        <v>57</v>
      </c>
      <c r="G27" s="16" t="s">
        <v>30</v>
      </c>
      <c r="H27" s="19" t="s">
        <v>117</v>
      </c>
      <c r="I27" s="19">
        <v>844</v>
      </c>
      <c r="J27" s="15">
        <f t="shared" si="0"/>
        <v>844</v>
      </c>
      <c r="K27" s="25">
        <v>21430.848</v>
      </c>
    </row>
    <row r="28" spans="1:11" s="24" customFormat="1" ht="30">
      <c r="A28" s="17">
        <f t="shared" si="1"/>
        <v>23</v>
      </c>
      <c r="B28" s="18" t="s">
        <v>34</v>
      </c>
      <c r="C28" s="10" t="s">
        <v>116</v>
      </c>
      <c r="D28" s="15" t="s">
        <v>33</v>
      </c>
      <c r="E28" s="16" t="s">
        <v>31</v>
      </c>
      <c r="F28" s="56" t="s">
        <v>58</v>
      </c>
      <c r="G28" s="16" t="s">
        <v>30</v>
      </c>
      <c r="H28" s="19" t="s">
        <v>100</v>
      </c>
      <c r="I28" s="19">
        <v>23850</v>
      </c>
      <c r="J28" s="15">
        <f t="shared" si="0"/>
        <v>23850</v>
      </c>
      <c r="K28" s="25">
        <v>13576.33</v>
      </c>
    </row>
    <row r="29" spans="1:11" s="24" customFormat="1" ht="30">
      <c r="A29" s="17">
        <f t="shared" si="1"/>
        <v>24</v>
      </c>
      <c r="B29" s="18" t="s">
        <v>34</v>
      </c>
      <c r="C29" s="28" t="s">
        <v>118</v>
      </c>
      <c r="D29" s="15" t="s">
        <v>33</v>
      </c>
      <c r="E29" s="16" t="s">
        <v>31</v>
      </c>
      <c r="F29" s="56" t="s">
        <v>86</v>
      </c>
      <c r="G29" s="16" t="s">
        <v>30</v>
      </c>
      <c r="H29" s="19" t="s">
        <v>100</v>
      </c>
      <c r="I29" s="19">
        <v>187</v>
      </c>
      <c r="J29" s="15">
        <f t="shared" si="0"/>
        <v>187</v>
      </c>
      <c r="K29" s="25">
        <v>1791.552</v>
      </c>
    </row>
    <row r="30" spans="1:11" s="24" customFormat="1" ht="30">
      <c r="A30" s="17">
        <f t="shared" si="1"/>
        <v>25</v>
      </c>
      <c r="B30" s="18" t="s">
        <v>34</v>
      </c>
      <c r="C30" s="10" t="s">
        <v>119</v>
      </c>
      <c r="D30" s="15" t="s">
        <v>33</v>
      </c>
      <c r="E30" s="16" t="s">
        <v>31</v>
      </c>
      <c r="F30" s="56" t="s">
        <v>85</v>
      </c>
      <c r="G30" s="16" t="s">
        <v>30</v>
      </c>
      <c r="H30" s="19" t="s">
        <v>100</v>
      </c>
      <c r="I30" s="19">
        <v>15</v>
      </c>
      <c r="J30" s="15">
        <f t="shared" si="0"/>
        <v>15</v>
      </c>
      <c r="K30" s="25">
        <v>9360</v>
      </c>
    </row>
    <row r="31" spans="1:11" s="24" customFormat="1" ht="30">
      <c r="A31" s="17">
        <f t="shared" si="1"/>
        <v>26</v>
      </c>
      <c r="B31" s="18" t="s">
        <v>34</v>
      </c>
      <c r="C31" s="10" t="s">
        <v>120</v>
      </c>
      <c r="D31" s="15" t="s">
        <v>33</v>
      </c>
      <c r="E31" s="16" t="s">
        <v>31</v>
      </c>
      <c r="F31" s="56" t="s">
        <v>87</v>
      </c>
      <c r="G31" s="16" t="s">
        <v>30</v>
      </c>
      <c r="H31" s="19" t="s">
        <v>100</v>
      </c>
      <c r="I31" s="19">
        <v>129</v>
      </c>
      <c r="J31" s="15">
        <f t="shared" si="0"/>
        <v>129</v>
      </c>
      <c r="K31" s="25">
        <v>2393.8149</v>
      </c>
    </row>
    <row r="32" spans="1:11" s="24" customFormat="1" ht="30">
      <c r="A32" s="17">
        <f t="shared" si="1"/>
        <v>27</v>
      </c>
      <c r="B32" s="18" t="s">
        <v>34</v>
      </c>
      <c r="C32" s="10" t="s">
        <v>121</v>
      </c>
      <c r="D32" s="15" t="s">
        <v>33</v>
      </c>
      <c r="E32" s="16" t="s">
        <v>31</v>
      </c>
      <c r="F32" s="56" t="s">
        <v>59</v>
      </c>
      <c r="G32" s="16" t="s">
        <v>30</v>
      </c>
      <c r="H32" s="19" t="s">
        <v>100</v>
      </c>
      <c r="I32" s="19">
        <f>70+50</f>
        <v>120</v>
      </c>
      <c r="J32" s="15">
        <f t="shared" si="0"/>
        <v>120</v>
      </c>
      <c r="K32" s="25">
        <v>4979.5</v>
      </c>
    </row>
    <row r="33" spans="1:11" s="24" customFormat="1" ht="30">
      <c r="A33" s="17">
        <f t="shared" si="1"/>
        <v>28</v>
      </c>
      <c r="B33" s="18" t="s">
        <v>34</v>
      </c>
      <c r="C33" s="10" t="s">
        <v>122</v>
      </c>
      <c r="D33" s="15" t="s">
        <v>33</v>
      </c>
      <c r="E33" s="16" t="s">
        <v>31</v>
      </c>
      <c r="F33" s="56" t="s">
        <v>60</v>
      </c>
      <c r="G33" s="16" t="s">
        <v>30</v>
      </c>
      <c r="H33" s="19" t="s">
        <v>100</v>
      </c>
      <c r="I33" s="19">
        <v>1000</v>
      </c>
      <c r="J33" s="15">
        <f t="shared" si="0"/>
        <v>1000</v>
      </c>
      <c r="K33" s="25">
        <v>624.4</v>
      </c>
    </row>
    <row r="34" spans="1:11" s="24" customFormat="1" ht="30">
      <c r="A34" s="17">
        <f t="shared" si="1"/>
        <v>29</v>
      </c>
      <c r="B34" s="18" t="s">
        <v>34</v>
      </c>
      <c r="C34" s="10" t="s">
        <v>123</v>
      </c>
      <c r="D34" s="15" t="s">
        <v>33</v>
      </c>
      <c r="E34" s="16" t="s">
        <v>31</v>
      </c>
      <c r="F34" s="56" t="s">
        <v>84</v>
      </c>
      <c r="G34" s="16" t="s">
        <v>30</v>
      </c>
      <c r="H34" s="19" t="s">
        <v>100</v>
      </c>
      <c r="I34" s="19">
        <v>105</v>
      </c>
      <c r="J34" s="15">
        <f t="shared" si="0"/>
        <v>105</v>
      </c>
      <c r="K34" s="25">
        <v>1417.812</v>
      </c>
    </row>
    <row r="35" spans="1:11" s="24" customFormat="1" ht="30">
      <c r="A35" s="17">
        <f t="shared" si="1"/>
        <v>30</v>
      </c>
      <c r="B35" s="18" t="s">
        <v>34</v>
      </c>
      <c r="C35" s="11" t="s">
        <v>124</v>
      </c>
      <c r="D35" s="20" t="s">
        <v>33</v>
      </c>
      <c r="E35" s="16" t="s">
        <v>31</v>
      </c>
      <c r="F35" s="57" t="s">
        <v>61</v>
      </c>
      <c r="G35" s="21" t="s">
        <v>30</v>
      </c>
      <c r="H35" s="22" t="s">
        <v>100</v>
      </c>
      <c r="I35" s="22">
        <v>780</v>
      </c>
      <c r="J35" s="15">
        <f t="shared" si="0"/>
        <v>780</v>
      </c>
      <c r="K35" s="25">
        <v>9877.76</v>
      </c>
    </row>
    <row r="36" spans="1:11" s="24" customFormat="1" ht="30">
      <c r="A36" s="17">
        <f t="shared" si="1"/>
        <v>31</v>
      </c>
      <c r="B36" s="18" t="s">
        <v>39</v>
      </c>
      <c r="C36" s="26" t="s">
        <v>125</v>
      </c>
      <c r="D36" s="15" t="s">
        <v>33</v>
      </c>
      <c r="E36" s="16" t="s">
        <v>32</v>
      </c>
      <c r="F36" s="58" t="s">
        <v>92</v>
      </c>
      <c r="G36" s="16" t="s">
        <v>30</v>
      </c>
      <c r="H36" s="19" t="s">
        <v>100</v>
      </c>
      <c r="I36" s="19">
        <v>4</v>
      </c>
      <c r="J36" s="15">
        <f t="shared" si="0"/>
        <v>4</v>
      </c>
      <c r="K36" s="25">
        <v>4400</v>
      </c>
    </row>
    <row r="37" spans="1:11" s="24" customFormat="1" ht="30">
      <c r="A37" s="17">
        <f t="shared" si="1"/>
        <v>32</v>
      </c>
      <c r="B37" s="18" t="s">
        <v>34</v>
      </c>
      <c r="C37" s="10" t="s">
        <v>126</v>
      </c>
      <c r="D37" s="15" t="s">
        <v>33</v>
      </c>
      <c r="E37" s="16" t="s">
        <v>32</v>
      </c>
      <c r="F37" s="58" t="s">
        <v>62</v>
      </c>
      <c r="G37" s="16" t="s">
        <v>30</v>
      </c>
      <c r="H37" s="29" t="s">
        <v>103</v>
      </c>
      <c r="I37" s="29">
        <v>400</v>
      </c>
      <c r="J37" s="15">
        <f t="shared" si="0"/>
        <v>400</v>
      </c>
      <c r="K37" s="25">
        <v>1139.6</v>
      </c>
    </row>
    <row r="38" spans="1:11" s="24" customFormat="1" ht="30">
      <c r="A38" s="17">
        <f t="shared" si="1"/>
        <v>33</v>
      </c>
      <c r="B38" s="18" t="s">
        <v>34</v>
      </c>
      <c r="C38" s="10" t="s">
        <v>127</v>
      </c>
      <c r="D38" s="15" t="s">
        <v>33</v>
      </c>
      <c r="E38" s="16" t="s">
        <v>32</v>
      </c>
      <c r="F38" s="58" t="s">
        <v>63</v>
      </c>
      <c r="G38" s="16" t="s">
        <v>30</v>
      </c>
      <c r="H38" s="29" t="s">
        <v>100</v>
      </c>
      <c r="I38" s="29">
        <v>1</v>
      </c>
      <c r="J38" s="15">
        <f t="shared" si="0"/>
        <v>1</v>
      </c>
      <c r="K38" s="25">
        <v>450</v>
      </c>
    </row>
    <row r="39" spans="1:11" s="24" customFormat="1" ht="30">
      <c r="A39" s="17">
        <f t="shared" si="1"/>
        <v>34</v>
      </c>
      <c r="B39" s="18" t="s">
        <v>34</v>
      </c>
      <c r="C39" s="10" t="s">
        <v>128</v>
      </c>
      <c r="D39" s="15" t="s">
        <v>33</v>
      </c>
      <c r="E39" s="16" t="s">
        <v>32</v>
      </c>
      <c r="F39" s="58" t="s">
        <v>64</v>
      </c>
      <c r="G39" s="16" t="s">
        <v>30</v>
      </c>
      <c r="H39" s="29" t="s">
        <v>111</v>
      </c>
      <c r="I39" s="29">
        <v>32</v>
      </c>
      <c r="J39" s="15">
        <f t="shared" si="0"/>
        <v>32</v>
      </c>
      <c r="K39" s="25">
        <v>1280</v>
      </c>
    </row>
    <row r="40" spans="1:11" s="24" customFormat="1" ht="30">
      <c r="A40" s="17">
        <f t="shared" si="1"/>
        <v>35</v>
      </c>
      <c r="B40" s="18" t="s">
        <v>34</v>
      </c>
      <c r="C40" s="10" t="s">
        <v>129</v>
      </c>
      <c r="D40" s="15" t="s">
        <v>33</v>
      </c>
      <c r="E40" s="16" t="s">
        <v>32</v>
      </c>
      <c r="F40" s="58" t="s">
        <v>65</v>
      </c>
      <c r="G40" s="16" t="s">
        <v>30</v>
      </c>
      <c r="H40" s="29" t="s">
        <v>100</v>
      </c>
      <c r="I40" s="29">
        <v>16</v>
      </c>
      <c r="J40" s="15">
        <f t="shared" si="0"/>
        <v>16</v>
      </c>
      <c r="K40" s="25">
        <v>228.8</v>
      </c>
    </row>
    <row r="41" spans="1:11" s="24" customFormat="1" ht="30">
      <c r="A41" s="17">
        <f t="shared" si="1"/>
        <v>36</v>
      </c>
      <c r="B41" s="18" t="s">
        <v>39</v>
      </c>
      <c r="C41" s="10" t="s">
        <v>130</v>
      </c>
      <c r="D41" s="15" t="s">
        <v>33</v>
      </c>
      <c r="E41" s="16" t="s">
        <v>32</v>
      </c>
      <c r="F41" s="58" t="s">
        <v>91</v>
      </c>
      <c r="G41" s="16" t="s">
        <v>30</v>
      </c>
      <c r="H41" s="29" t="s">
        <v>100</v>
      </c>
      <c r="I41" s="29">
        <v>289</v>
      </c>
      <c r="J41" s="15">
        <f t="shared" si="0"/>
        <v>289</v>
      </c>
      <c r="K41" s="25">
        <v>2843.76</v>
      </c>
    </row>
    <row r="42" spans="1:11" s="24" customFormat="1" ht="30">
      <c r="A42" s="17">
        <f t="shared" si="1"/>
        <v>37</v>
      </c>
      <c r="B42" s="18" t="s">
        <v>34</v>
      </c>
      <c r="C42" s="10" t="s">
        <v>131</v>
      </c>
      <c r="D42" s="15" t="s">
        <v>33</v>
      </c>
      <c r="E42" s="16" t="s">
        <v>32</v>
      </c>
      <c r="F42" s="58" t="s">
        <v>66</v>
      </c>
      <c r="G42" s="16" t="s">
        <v>30</v>
      </c>
      <c r="H42" s="29" t="s">
        <v>111</v>
      </c>
      <c r="I42" s="29">
        <v>32</v>
      </c>
      <c r="J42" s="15">
        <f t="shared" si="0"/>
        <v>32</v>
      </c>
      <c r="K42" s="25">
        <v>2880</v>
      </c>
    </row>
    <row r="43" spans="1:11" s="24" customFormat="1" ht="30">
      <c r="A43" s="17">
        <f t="shared" si="1"/>
        <v>38</v>
      </c>
      <c r="B43" s="18" t="s">
        <v>38</v>
      </c>
      <c r="C43" s="10" t="s">
        <v>132</v>
      </c>
      <c r="D43" s="15" t="s">
        <v>33</v>
      </c>
      <c r="E43" s="16" t="s">
        <v>32</v>
      </c>
      <c r="F43" s="58" t="s">
        <v>67</v>
      </c>
      <c r="G43" s="16" t="s">
        <v>30</v>
      </c>
      <c r="H43" s="29" t="s">
        <v>117</v>
      </c>
      <c r="I43" s="29">
        <v>2</v>
      </c>
      <c r="J43" s="15">
        <f t="shared" si="0"/>
        <v>2</v>
      </c>
      <c r="K43" s="25">
        <v>599.996</v>
      </c>
    </row>
    <row r="44" spans="1:11" s="24" customFormat="1" ht="30">
      <c r="A44" s="17">
        <f t="shared" si="1"/>
        <v>39</v>
      </c>
      <c r="B44" s="18" t="s">
        <v>37</v>
      </c>
      <c r="C44" s="10" t="s">
        <v>133</v>
      </c>
      <c r="D44" s="15" t="s">
        <v>33</v>
      </c>
      <c r="E44" s="16" t="s">
        <v>32</v>
      </c>
      <c r="F44" s="58" t="s">
        <v>68</v>
      </c>
      <c r="G44" s="16" t="s">
        <v>30</v>
      </c>
      <c r="H44" s="29" t="s">
        <v>103</v>
      </c>
      <c r="I44" s="29">
        <v>7.88</v>
      </c>
      <c r="J44" s="15">
        <f t="shared" si="0"/>
        <v>7.88</v>
      </c>
      <c r="K44" s="25">
        <v>1042.13</v>
      </c>
    </row>
    <row r="45" spans="1:11" s="24" customFormat="1" ht="30">
      <c r="A45" s="17">
        <f t="shared" si="1"/>
        <v>40</v>
      </c>
      <c r="B45" s="18" t="s">
        <v>37</v>
      </c>
      <c r="C45" s="10" t="s">
        <v>134</v>
      </c>
      <c r="D45" s="15" t="s">
        <v>33</v>
      </c>
      <c r="E45" s="16" t="s">
        <v>32</v>
      </c>
      <c r="F45" s="58" t="s">
        <v>69</v>
      </c>
      <c r="G45" s="16" t="s">
        <v>30</v>
      </c>
      <c r="H45" s="29" t="s">
        <v>99</v>
      </c>
      <c r="I45" s="29">
        <v>30</v>
      </c>
      <c r="J45" s="15">
        <f t="shared" si="0"/>
        <v>30</v>
      </c>
      <c r="K45" s="25">
        <v>1000.5</v>
      </c>
    </row>
    <row r="46" spans="1:11" s="24" customFormat="1" ht="30">
      <c r="A46" s="17">
        <f t="shared" si="1"/>
        <v>41</v>
      </c>
      <c r="B46" s="18" t="s">
        <v>34</v>
      </c>
      <c r="C46" s="10" t="s">
        <v>135</v>
      </c>
      <c r="D46" s="15" t="s">
        <v>33</v>
      </c>
      <c r="E46" s="16" t="s">
        <v>32</v>
      </c>
      <c r="F46" s="58" t="s">
        <v>70</v>
      </c>
      <c r="G46" s="16" t="s">
        <v>30</v>
      </c>
      <c r="H46" s="29" t="s">
        <v>100</v>
      </c>
      <c r="I46" s="29">
        <v>44</v>
      </c>
      <c r="J46" s="15">
        <f t="shared" si="0"/>
        <v>44</v>
      </c>
      <c r="K46" s="25">
        <v>237.6</v>
      </c>
    </row>
    <row r="47" spans="1:11" s="24" customFormat="1" ht="30">
      <c r="A47" s="17">
        <f t="shared" si="1"/>
        <v>42</v>
      </c>
      <c r="B47" s="18" t="s">
        <v>39</v>
      </c>
      <c r="C47" s="10" t="s">
        <v>136</v>
      </c>
      <c r="D47" s="15" t="s">
        <v>33</v>
      </c>
      <c r="E47" s="16" t="s">
        <v>32</v>
      </c>
      <c r="F47" s="58" t="s">
        <v>71</v>
      </c>
      <c r="G47" s="16" t="s">
        <v>30</v>
      </c>
      <c r="H47" s="29" t="s">
        <v>100</v>
      </c>
      <c r="I47" s="29">
        <v>15</v>
      </c>
      <c r="J47" s="15">
        <f t="shared" si="0"/>
        <v>15</v>
      </c>
      <c r="K47" s="25">
        <v>222.75</v>
      </c>
    </row>
    <row r="48" spans="1:11" s="24" customFormat="1" ht="30">
      <c r="A48" s="17">
        <f t="shared" si="1"/>
        <v>43</v>
      </c>
      <c r="B48" s="18" t="s">
        <v>37</v>
      </c>
      <c r="C48" s="10" t="s">
        <v>137</v>
      </c>
      <c r="D48" s="15" t="s">
        <v>33</v>
      </c>
      <c r="E48" s="16" t="s">
        <v>32</v>
      </c>
      <c r="F48" s="58" t="s">
        <v>72</v>
      </c>
      <c r="G48" s="16" t="s">
        <v>30</v>
      </c>
      <c r="H48" s="29" t="s">
        <v>111</v>
      </c>
      <c r="I48" s="29">
        <v>10</v>
      </c>
      <c r="J48" s="15">
        <f t="shared" si="0"/>
        <v>10</v>
      </c>
      <c r="K48" s="25">
        <v>1610</v>
      </c>
    </row>
    <row r="49" spans="1:11" s="24" customFormat="1" ht="30">
      <c r="A49" s="17">
        <f t="shared" si="1"/>
        <v>44</v>
      </c>
      <c r="B49" s="18" t="s">
        <v>39</v>
      </c>
      <c r="C49" s="10" t="s">
        <v>130</v>
      </c>
      <c r="D49" s="15" t="s">
        <v>33</v>
      </c>
      <c r="E49" s="16" t="s">
        <v>32</v>
      </c>
      <c r="F49" s="58" t="s">
        <v>73</v>
      </c>
      <c r="G49" s="16" t="s">
        <v>30</v>
      </c>
      <c r="H49" s="29" t="s">
        <v>100</v>
      </c>
      <c r="I49" s="29">
        <v>100</v>
      </c>
      <c r="J49" s="15">
        <f t="shared" si="0"/>
        <v>100</v>
      </c>
      <c r="K49" s="25">
        <v>984</v>
      </c>
    </row>
    <row r="50" spans="1:11" s="24" customFormat="1" ht="30">
      <c r="A50" s="17">
        <f t="shared" si="1"/>
        <v>45</v>
      </c>
      <c r="B50" s="18" t="s">
        <v>39</v>
      </c>
      <c r="C50" s="10" t="s">
        <v>138</v>
      </c>
      <c r="D50" s="15" t="s">
        <v>33</v>
      </c>
      <c r="E50" s="16" t="s">
        <v>32</v>
      </c>
      <c r="F50" s="58" t="s">
        <v>82</v>
      </c>
      <c r="G50" s="16" t="s">
        <v>30</v>
      </c>
      <c r="H50" s="29" t="s">
        <v>139</v>
      </c>
      <c r="I50" s="29">
        <v>1</v>
      </c>
      <c r="J50" s="15">
        <f t="shared" si="0"/>
        <v>1</v>
      </c>
      <c r="K50" s="25">
        <v>4872.9</v>
      </c>
    </row>
    <row r="51" spans="1:11" s="24" customFormat="1" ht="30">
      <c r="A51" s="17">
        <f t="shared" si="1"/>
        <v>46</v>
      </c>
      <c r="B51" s="30" t="s">
        <v>39</v>
      </c>
      <c r="C51" s="11" t="s">
        <v>138</v>
      </c>
      <c r="D51" s="20" t="s">
        <v>33</v>
      </c>
      <c r="E51" s="21" t="s">
        <v>32</v>
      </c>
      <c r="F51" s="58" t="s">
        <v>83</v>
      </c>
      <c r="G51" s="21" t="s">
        <v>30</v>
      </c>
      <c r="H51" s="31" t="s">
        <v>139</v>
      </c>
      <c r="I51" s="31">
        <v>1</v>
      </c>
      <c r="J51" s="20">
        <f t="shared" si="0"/>
        <v>1</v>
      </c>
      <c r="K51" s="32">
        <v>3000</v>
      </c>
    </row>
    <row r="52" spans="1:11" s="24" customFormat="1" ht="24">
      <c r="A52" s="17">
        <f t="shared" si="1"/>
        <v>47</v>
      </c>
      <c r="B52" s="30">
        <v>4354990</v>
      </c>
      <c r="C52" s="11" t="s">
        <v>152</v>
      </c>
      <c r="D52" s="20" t="s">
        <v>153</v>
      </c>
      <c r="E52" s="21" t="s">
        <v>154</v>
      </c>
      <c r="F52" s="58">
        <v>7079044</v>
      </c>
      <c r="G52" s="21" t="s">
        <v>30</v>
      </c>
      <c r="H52" s="31" t="s">
        <v>101</v>
      </c>
      <c r="I52" s="31">
        <v>2</v>
      </c>
      <c r="J52" s="20">
        <f t="shared" si="0"/>
        <v>2</v>
      </c>
      <c r="K52" s="32">
        <v>2655034.7</v>
      </c>
    </row>
    <row r="53" spans="1:11" ht="15">
      <c r="A53" s="52" t="s">
        <v>143</v>
      </c>
      <c r="B53" s="53"/>
      <c r="C53" s="54"/>
      <c r="D53" s="3"/>
      <c r="E53" s="3"/>
      <c r="F53" s="3"/>
      <c r="G53" s="3"/>
      <c r="H53" s="3"/>
      <c r="I53" s="3"/>
      <c r="J53" s="3"/>
      <c r="K53" s="33">
        <f>SUM(K6:K52)</f>
        <v>3223803.7843400002</v>
      </c>
    </row>
    <row r="54" ht="15.75">
      <c r="B54" s="12" t="s">
        <v>24</v>
      </c>
    </row>
    <row r="56" spans="2:5" ht="18.75">
      <c r="B56" s="40" t="s">
        <v>147</v>
      </c>
      <c r="C56" s="40"/>
      <c r="D56" s="38"/>
      <c r="E56" s="38" t="s">
        <v>148</v>
      </c>
    </row>
    <row r="57" spans="2:5" ht="15">
      <c r="B57" s="35"/>
      <c r="C57" s="35"/>
      <c r="D57" s="35"/>
      <c r="E57" s="35"/>
    </row>
    <row r="58" spans="2:5" ht="15">
      <c r="B58" s="35"/>
      <c r="C58" s="35"/>
      <c r="D58" s="35"/>
      <c r="E58" s="35"/>
    </row>
    <row r="59" spans="2:5" ht="18.75">
      <c r="B59" s="40" t="s">
        <v>149</v>
      </c>
      <c r="C59" s="40"/>
      <c r="D59" s="38"/>
      <c r="E59" s="38" t="s">
        <v>150</v>
      </c>
    </row>
    <row r="60" spans="2:5" ht="15">
      <c r="B60" s="4"/>
      <c r="C60" s="4"/>
      <c r="D60" s="4"/>
      <c r="E60" s="4"/>
    </row>
  </sheetData>
  <sheetProtection/>
  <autoFilter ref="A5:K54"/>
  <mergeCells count="5">
    <mergeCell ref="A2:K2"/>
    <mergeCell ref="A3:K3"/>
    <mergeCell ref="A53:C53"/>
    <mergeCell ref="B56:C56"/>
    <mergeCell ref="B59:C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2021-04-07T10:17:57Z</dcterms:modified>
  <cp:category/>
  <cp:version/>
  <cp:contentType/>
  <cp:contentStatus/>
</cp:coreProperties>
</file>